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Sheet1!$A$3:$N$16</definedName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<sst xmlns="http://schemas.openxmlformats.org/spreadsheetml/2006/main" count="102" uniqueCount="52">
  <si>
    <t>新一轮稳经济扶企纾困专项资金项目（2023年赴阿根廷、智利、巴西开展经贸对接交流
暨中国加博会路演推介活动）—审核表（通过）</t>
  </si>
  <si>
    <t>序号</t>
  </si>
  <si>
    <t>项目编号</t>
  </si>
  <si>
    <t>企业名称</t>
  </si>
  <si>
    <t>项目名称</t>
  </si>
  <si>
    <t>所属
专项</t>
  </si>
  <si>
    <t>费用
类别</t>
  </si>
  <si>
    <t>企业申请金额（元）</t>
  </si>
  <si>
    <t>审核情况</t>
  </si>
  <si>
    <t>备注</t>
  </si>
  <si>
    <t>是否存在不予资助情况</t>
  </si>
  <si>
    <t>机票费（元）</t>
  </si>
  <si>
    <t>住宿费（元）</t>
  </si>
  <si>
    <t>经审核纳入资助范围金额（元）</t>
  </si>
  <si>
    <t>资助 
比例</t>
  </si>
  <si>
    <t>资助金额（元）</t>
  </si>
  <si>
    <t>D2023-12296</t>
  </si>
  <si>
    <t>东莞市泽景果品市场经营管理有限公司</t>
  </si>
  <si>
    <r>
      <rPr>
        <sz val="14"/>
        <rFont val="Times New Roman"/>
        <charset val="0"/>
      </rPr>
      <t>2023</t>
    </r>
    <r>
      <rPr>
        <sz val="14"/>
        <rFont val="仿宋_GB2312"/>
        <charset val="0"/>
      </rPr>
      <t>年赴阿根廷、智利、巴西开展经贸对接交流暨中国加博会路演推介活动</t>
    </r>
  </si>
  <si>
    <t>境外经贸对接交流活动</t>
  </si>
  <si>
    <r>
      <rPr>
        <sz val="14"/>
        <rFont val="仿宋_GB2312"/>
        <charset val="134"/>
      </rPr>
      <t>机票费、住宿费</t>
    </r>
  </si>
  <si>
    <t>80%</t>
  </si>
  <si>
    <r>
      <rPr>
        <sz val="14"/>
        <rFont val="仿宋_GB2312"/>
        <charset val="134"/>
      </rPr>
      <t>企业申报住宿费用为</t>
    </r>
    <r>
      <rPr>
        <sz val="14"/>
        <rFont val="Times New Roman"/>
        <charset val="134"/>
      </rPr>
      <t>30000</t>
    </r>
    <r>
      <rPr>
        <sz val="14"/>
        <rFont val="仿宋_GB2312"/>
        <charset val="134"/>
      </rPr>
      <t>元，</t>
    </r>
    <r>
      <rPr>
        <sz val="14"/>
        <rFont val="Times New Roman"/>
        <charset val="134"/>
      </rPr>
      <t>2</t>
    </r>
    <r>
      <rPr>
        <sz val="14"/>
        <rFont val="仿宋_GB2312"/>
        <charset val="134"/>
      </rPr>
      <t>人出访，根据当地实际发生的住宿费，按财政境外住宿标准计算，纳入资助范围的住宿费用为（</t>
    </r>
    <r>
      <rPr>
        <sz val="14"/>
        <rFont val="Times New Roman"/>
        <charset val="134"/>
      </rPr>
      <t>190*2+135*3+240*3</t>
    </r>
    <r>
      <rPr>
        <sz val="14"/>
        <rFont val="仿宋_GB2312"/>
        <charset val="134"/>
      </rPr>
      <t>）</t>
    </r>
    <r>
      <rPr>
        <sz val="14"/>
        <rFont val="Times New Roman"/>
        <charset val="134"/>
      </rPr>
      <t>*2</t>
    </r>
    <r>
      <rPr>
        <sz val="14"/>
        <rFont val="宋体"/>
        <charset val="134"/>
      </rPr>
      <t>人</t>
    </r>
    <r>
      <rPr>
        <sz val="14"/>
        <rFont val="Times New Roman"/>
        <charset val="134"/>
      </rPr>
      <t>*7.2054=21688.25</t>
    </r>
    <r>
      <rPr>
        <sz val="14"/>
        <rFont val="仿宋_GB2312"/>
        <charset val="134"/>
      </rPr>
      <t>元。</t>
    </r>
  </si>
  <si>
    <r>
      <rPr>
        <sz val="14"/>
        <rFont val="仿宋_GB2312"/>
        <charset val="134"/>
      </rPr>
      <t>否</t>
    </r>
  </si>
  <si>
    <t>D2023-12302</t>
  </si>
  <si>
    <t>东莞市昌运仓储有限公司</t>
  </si>
  <si>
    <r>
      <rPr>
        <sz val="14"/>
        <rFont val="仿宋_GB2312"/>
        <charset val="0"/>
      </rPr>
      <t>境外经贸对接交流活动</t>
    </r>
  </si>
  <si>
    <r>
      <rPr>
        <sz val="14"/>
        <rFont val="仿宋_GB2312"/>
        <charset val="134"/>
      </rPr>
      <t>企业申报住宿费为</t>
    </r>
    <r>
      <rPr>
        <sz val="14"/>
        <rFont val="Times New Roman"/>
        <charset val="134"/>
      </rPr>
      <t>7500</t>
    </r>
    <r>
      <rPr>
        <sz val="14"/>
        <rFont val="仿宋_GB2312"/>
        <charset val="134"/>
      </rPr>
      <t>元，1人出访，根据当地实际发生的住宿费，按财政境外住宿标准计算，纳入资助范围的住宿费用为（</t>
    </r>
    <r>
      <rPr>
        <sz val="14"/>
        <rFont val="Times New Roman"/>
        <charset val="134"/>
      </rPr>
      <t>118*2+135*3+125*3</t>
    </r>
    <r>
      <rPr>
        <sz val="14"/>
        <rFont val="宋体"/>
        <charset val="134"/>
      </rPr>
      <t>）</t>
    </r>
    <r>
      <rPr>
        <sz val="14"/>
        <rFont val="Times New Roman"/>
        <charset val="134"/>
      </rPr>
      <t>*7.2054=7320.69</t>
    </r>
    <r>
      <rPr>
        <sz val="14"/>
        <rFont val="仿宋_GB2312"/>
        <charset val="134"/>
      </rPr>
      <t>元。</t>
    </r>
  </si>
  <si>
    <t>D2023-12630</t>
  </si>
  <si>
    <t>东莞市五号仓储有限公司</t>
  </si>
  <si>
    <r>
      <rPr>
        <sz val="14"/>
        <rFont val="Times New Roman"/>
        <charset val="134"/>
      </rPr>
      <t>1.</t>
    </r>
    <r>
      <rPr>
        <sz val="14"/>
        <rFont val="仿宋_GB2312"/>
        <charset val="134"/>
      </rPr>
      <t>企业申报机票费用为</t>
    </r>
    <r>
      <rPr>
        <sz val="14"/>
        <rFont val="Times New Roman"/>
        <charset val="134"/>
      </rPr>
      <t>27496</t>
    </r>
    <r>
      <rPr>
        <sz val="14"/>
        <rFont val="仿宋_GB2312"/>
        <charset val="134"/>
      </rPr>
      <t>元，其中，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日香港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圣保罗</t>
    </r>
    <r>
      <rPr>
        <sz val="14"/>
        <rFont val="Times New Roman"/>
        <charset val="134"/>
      </rPr>
      <t>-</t>
    </r>
    <r>
      <rPr>
        <sz val="14"/>
        <rFont val="仿宋_GB2312"/>
        <charset val="134"/>
      </rPr>
      <t>阿根廷机票未随团，且无法提供机票行程单及公对公转账记录，该部分机票不予资助，因此，核准纳入资助范围的机票费为</t>
    </r>
    <r>
      <rPr>
        <sz val="14"/>
        <rFont val="Times New Roman"/>
        <charset val="134"/>
      </rPr>
      <t>9500</t>
    </r>
    <r>
      <rPr>
        <sz val="14"/>
        <rFont val="仿宋_GB2312"/>
        <charset val="134"/>
      </rPr>
      <t>元。</t>
    </r>
    <r>
      <rPr>
        <sz val="14"/>
        <rFont val="Times New Roman"/>
        <charset val="134"/>
      </rPr>
      <t xml:space="preserve">
2.</t>
    </r>
    <r>
      <rPr>
        <sz val="14"/>
        <rFont val="仿宋_GB2312"/>
        <charset val="134"/>
      </rPr>
      <t>企业申报的住宿费用为</t>
    </r>
    <r>
      <rPr>
        <sz val="14"/>
        <rFont val="Times New Roman"/>
        <charset val="134"/>
      </rPr>
      <t>15920.53</t>
    </r>
    <r>
      <rPr>
        <sz val="14"/>
        <rFont val="仿宋_GB2312"/>
        <charset val="134"/>
      </rPr>
      <t>元，</t>
    </r>
    <r>
      <rPr>
        <sz val="14"/>
        <rFont val="Times New Roman"/>
        <charset val="134"/>
      </rPr>
      <t>1</t>
    </r>
    <r>
      <rPr>
        <sz val="14"/>
        <rFont val="仿宋_GB2312"/>
        <charset val="134"/>
      </rPr>
      <t>人出访</t>
    </r>
    <r>
      <rPr>
        <sz val="14"/>
        <rFont val="宋体"/>
        <charset val="134"/>
      </rPr>
      <t>，</t>
    </r>
    <r>
      <rPr>
        <sz val="14"/>
        <rFont val="仿宋_GB2312"/>
        <charset val="134"/>
      </rPr>
      <t>其中，</t>
    </r>
    <r>
      <rPr>
        <sz val="14"/>
        <rFont val="Times New Roman"/>
        <charset val="134"/>
      </rPr>
      <t>11</t>
    </r>
    <r>
      <rPr>
        <sz val="14"/>
        <rFont val="仿宋_GB2312"/>
        <charset val="134"/>
      </rPr>
      <t>月</t>
    </r>
    <r>
      <rPr>
        <sz val="14"/>
        <rFont val="Times New Roman"/>
        <charset val="134"/>
      </rPr>
      <t>12</t>
    </r>
    <r>
      <rPr>
        <sz val="14"/>
        <rFont val="仿宋_GB2312"/>
        <charset val="134"/>
      </rPr>
      <t>日晚在圣保罗停留一晚为公务外行程，且无法提供相关转账记录，该晚住宿不予资助；其余境外住宿根据当地实际发生的住宿费，按财政境外住宿标准计算，纳入资助范围的住宿费用为（</t>
    </r>
    <r>
      <rPr>
        <sz val="14"/>
        <rFont val="Times New Roman"/>
        <charset val="134"/>
      </rPr>
      <t>190*2+135*3+240*3</t>
    </r>
    <r>
      <rPr>
        <sz val="14"/>
        <rFont val="仿宋_GB2312"/>
        <charset val="134"/>
      </rPr>
      <t>）</t>
    </r>
    <r>
      <rPr>
        <sz val="14"/>
        <rFont val="Times New Roman"/>
        <charset val="134"/>
      </rPr>
      <t>*7.2054=10844.13</t>
    </r>
    <r>
      <rPr>
        <sz val="14"/>
        <rFont val="仿宋_GB2312"/>
        <charset val="134"/>
      </rPr>
      <t>元。</t>
    </r>
  </si>
  <si>
    <t>D2023-12717</t>
  </si>
  <si>
    <t>东莞市东轻电子商务有限公司</t>
  </si>
  <si>
    <r>
      <rPr>
        <sz val="14"/>
        <rFont val="仿宋_GB2312"/>
        <charset val="134"/>
      </rPr>
      <t>企业申报住宿费为</t>
    </r>
    <r>
      <rPr>
        <sz val="14"/>
        <rFont val="Times New Roman"/>
        <charset val="134"/>
      </rPr>
      <t>15000</t>
    </r>
    <r>
      <rPr>
        <sz val="14"/>
        <rFont val="仿宋_GB2312"/>
        <charset val="134"/>
      </rPr>
      <t>元，1人出访，根据当地实际发生的住宿费，按财政境外住宿标准计算，纳入资助范围的住宿费用为</t>
    </r>
    <r>
      <rPr>
        <sz val="14"/>
        <rFont val="宋体"/>
        <charset val="134"/>
      </rPr>
      <t>（</t>
    </r>
    <r>
      <rPr>
        <sz val="14"/>
        <rFont val="Times New Roman"/>
        <charset val="134"/>
      </rPr>
      <t>190*2+135*3+240*3</t>
    </r>
    <r>
      <rPr>
        <sz val="14"/>
        <rFont val="宋体"/>
        <charset val="134"/>
      </rPr>
      <t>）</t>
    </r>
    <r>
      <rPr>
        <sz val="14"/>
        <rFont val="Times New Roman"/>
        <charset val="134"/>
      </rPr>
      <t>*7.2054=10844.13</t>
    </r>
    <r>
      <rPr>
        <sz val="14"/>
        <rFont val="宋体"/>
        <charset val="134"/>
      </rPr>
      <t>元</t>
    </r>
    <r>
      <rPr>
        <sz val="14"/>
        <rFont val="仿宋_GB2312"/>
        <charset val="134"/>
      </rPr>
      <t>。</t>
    </r>
  </si>
  <si>
    <t>D2023-12289</t>
  </si>
  <si>
    <t>东莞盈广跨境电子商务有限公司</t>
  </si>
  <si>
    <t>D2023-12623</t>
  </si>
  <si>
    <t>东莞市六方供应链管理有限公司</t>
  </si>
  <si>
    <t>D2023-12277</t>
  </si>
  <si>
    <t>广东恒威通电力科技有限公司</t>
  </si>
  <si>
    <t>D2023-12426</t>
  </si>
  <si>
    <t>东莞新马车业科技有限公司</t>
  </si>
  <si>
    <r>
      <rPr>
        <sz val="14"/>
        <rFont val="仿宋_GB2312"/>
        <charset val="134"/>
      </rPr>
      <t>企业申报住宿费为</t>
    </r>
    <r>
      <rPr>
        <sz val="14"/>
        <rFont val="Times New Roman"/>
        <charset val="134"/>
      </rPr>
      <t>15000</t>
    </r>
    <r>
      <rPr>
        <sz val="14"/>
        <rFont val="仿宋_GB2312"/>
        <charset val="134"/>
      </rPr>
      <t>元，2人出访。根据当地实际发生的住宿费，按财政境外住宿标准计算，纳入资助范围的住宿费用为（</t>
    </r>
    <r>
      <rPr>
        <sz val="14"/>
        <rFont val="Times New Roman"/>
        <charset val="134"/>
      </rPr>
      <t>118*2+135*3+125*3</t>
    </r>
    <r>
      <rPr>
        <sz val="14"/>
        <rFont val="宋体"/>
        <charset val="134"/>
      </rPr>
      <t>）</t>
    </r>
    <r>
      <rPr>
        <sz val="14"/>
        <rFont val="Times New Roman"/>
        <charset val="134"/>
      </rPr>
      <t>*7.2054*2=14641.37</t>
    </r>
    <r>
      <rPr>
        <sz val="14"/>
        <rFont val="仿宋_GB2312"/>
        <charset val="134"/>
      </rPr>
      <t>元。</t>
    </r>
  </si>
  <si>
    <t>D2023-12278</t>
  </si>
  <si>
    <t>东莞市裕和进出口贸易有限公司</t>
  </si>
  <si>
    <t>D2023-12281</t>
  </si>
  <si>
    <t>东莞市富明钮扣有限公司</t>
  </si>
  <si>
    <t>D2023-12276</t>
  </si>
  <si>
    <t>东莞市东科美力电子科技有限公司</t>
  </si>
  <si>
    <t>D2023-12734</t>
  </si>
  <si>
    <r>
      <rPr>
        <sz val="14"/>
        <rFont val="Times New Roman"/>
        <charset val="0"/>
      </rPr>
      <t>OPPO</t>
    </r>
    <r>
      <rPr>
        <sz val="14"/>
        <rFont val="仿宋_GB2312"/>
        <charset val="0"/>
      </rPr>
      <t>广东移动通信有限公司</t>
    </r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</si>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</sst>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\(0.00\)"/>
    <numFmt numFmtId="178" formatCode="#,##0.00_ "/>
    <numFmt numFmtId="179" formatCode="0_ "/>
  </numFmts>
  <fonts count="32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22"/>
      <name val="方正小标宋简体"/>
      <charset val="134"/>
    </font>
    <font>
      <sz val="14"/>
      <name val="黑体"/>
      <charset val="134"/>
    </font>
    <font>
      <sz val="14"/>
      <name val="Times New Roman"/>
      <charset val="134"/>
    </font>
    <font>
      <sz val="14"/>
      <name val="Times New Roman"/>
      <charset val="0"/>
    </font>
    <font>
      <sz val="14"/>
      <name val="仿宋_GB2312"/>
      <charset val="0"/>
    </font>
    <font>
      <b/>
      <sz val="14"/>
      <name val="仿宋_GB2312"/>
      <charset val="0"/>
    </font>
    <font>
      <b/>
      <sz val="14"/>
      <name val="Times New Roman"/>
      <charset val="0"/>
    </font>
    <font>
      <sz val="14"/>
      <name val="仿宋_GB2312"/>
      <charset val="134"/>
    </font>
    <font>
      <b/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" fontId="1" fillId="0" borderId="0" xfId="0" applyNumberFormat="1" applyFont="1">
      <alignment vertical="center"/>
    </xf>
    <xf numFmtId="176" fontId="1" fillId="0" borderId="0" xfId="0" applyNumberFormat="1" applyFont="1">
      <alignment vertical="center"/>
    </xf>
    <xf numFmtId="0" fontId="3" fillId="0" borderId="0" xfId="0" applyFont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left" vertical="center" wrapText="1"/>
    </xf>
    <xf numFmtId="179" fontId="5" fillId="0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179" fontId="5" fillId="0" borderId="1" xfId="0" applyNumberFormat="1" applyFont="1" applyFill="1" applyBorder="1" applyAlignment="1">
      <alignment horizontal="left" vertical="center" wrapText="1"/>
    </xf>
    <xf numFmtId="178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79" fontId="1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6"/>
  <sheetViews>
    <sheetView showGridLines="0" tabSelected="1" zoomScale="85" zoomScaleNormal="85" zoomScaleSheetLayoutView="90" workbookViewId="0">
      <selection activeCell="M4" sqref="M4"/>
    </sheetView>
  </sheetViews>
  <sheetFormatPr defaultColWidth="9" defaultRowHeight="15"/>
  <cols>
    <col min="1" max="1" width="6.875" style="1" customWidth="1"/>
    <col min="2" max="2" width="16.4666666666667" style="1" customWidth="1"/>
    <col min="3" max="3" width="18.225" style="1" customWidth="1"/>
    <col min="4" max="4" width="27.9333333333333" style="1" customWidth="1"/>
    <col min="5" max="5" width="12.6416666666667" style="1" customWidth="1"/>
    <col min="6" max="6" width="10.8833333333333" style="1" customWidth="1"/>
    <col min="7" max="7" width="13.8166666666667" style="1" customWidth="1"/>
    <col min="8" max="9" width="11.6166666666667" style="1" customWidth="1"/>
    <col min="10" max="10" width="19.55" style="3" customWidth="1"/>
    <col min="11" max="11" width="9.4" style="1" customWidth="1"/>
    <col min="12" max="12" width="15.875" style="4" customWidth="1"/>
    <col min="13" max="13" width="38.3833333333333" style="1" customWidth="1"/>
    <col min="14" max="14" width="13.2333333333333" style="1" customWidth="1"/>
    <col min="15" max="15" width="16.25" style="1" customWidth="1"/>
    <col min="16" max="16382" width="9" style="1"/>
  </cols>
  <sheetData>
    <row r="1" ht="102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16"/>
      <c r="K1" s="5"/>
      <c r="L1" s="17"/>
      <c r="M1" s="5"/>
      <c r="N1" s="5"/>
    </row>
    <row r="2" ht="44" customHeight="1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6"/>
      <c r="J2" s="18"/>
      <c r="K2" s="6"/>
      <c r="L2" s="19"/>
      <c r="M2" s="7" t="s">
        <v>9</v>
      </c>
      <c r="N2" s="7" t="s">
        <v>10</v>
      </c>
    </row>
    <row r="3" ht="49" customHeight="1" spans="1:14">
      <c r="A3" s="6"/>
      <c r="B3" s="6"/>
      <c r="C3" s="6"/>
      <c r="D3" s="6"/>
      <c r="E3" s="6"/>
      <c r="F3" s="6"/>
      <c r="G3" s="7"/>
      <c r="H3" s="7" t="s">
        <v>11</v>
      </c>
      <c r="I3" s="7" t="s">
        <v>12</v>
      </c>
      <c r="J3" s="18" t="s">
        <v>13</v>
      </c>
      <c r="K3" s="20" t="s">
        <v>14</v>
      </c>
      <c r="L3" s="19" t="s">
        <v>15</v>
      </c>
      <c r="M3" s="7"/>
      <c r="N3" s="7"/>
    </row>
    <row r="4" ht="135" customHeight="1" spans="1:14">
      <c r="A4" s="8">
        <v>1</v>
      </c>
      <c r="B4" s="9" t="s">
        <v>16</v>
      </c>
      <c r="C4" s="10" t="s">
        <v>17</v>
      </c>
      <c r="D4" s="9" t="s">
        <v>18</v>
      </c>
      <c r="E4" s="10" t="s">
        <v>19</v>
      </c>
      <c r="F4" s="11" t="s">
        <v>20</v>
      </c>
      <c r="G4" s="12">
        <v>68000</v>
      </c>
      <c r="H4" s="12">
        <v>55000</v>
      </c>
      <c r="I4" s="12">
        <v>21688.25</v>
      </c>
      <c r="J4" s="12">
        <f>H4+I4</f>
        <v>76688.25</v>
      </c>
      <c r="K4" s="11" t="s">
        <v>21</v>
      </c>
      <c r="L4" s="12">
        <f>ROUND(J4*K4,2)</f>
        <v>61350.6</v>
      </c>
      <c r="M4" s="21" t="s">
        <v>22</v>
      </c>
      <c r="N4" s="22" t="s">
        <v>23</v>
      </c>
    </row>
    <row r="5" s="1" customFormat="1" ht="127" customHeight="1" spans="1:14">
      <c r="A5" s="8">
        <v>2</v>
      </c>
      <c r="B5" s="9" t="s">
        <v>24</v>
      </c>
      <c r="C5" s="10" t="s">
        <v>25</v>
      </c>
      <c r="D5" s="9" t="s">
        <v>18</v>
      </c>
      <c r="E5" s="9" t="s">
        <v>26</v>
      </c>
      <c r="F5" s="11" t="s">
        <v>20</v>
      </c>
      <c r="G5" s="12">
        <v>28000</v>
      </c>
      <c r="H5" s="12">
        <v>27500</v>
      </c>
      <c r="I5" s="12">
        <v>7320.69</v>
      </c>
      <c r="J5" s="12">
        <f t="shared" ref="J4:J10" si="0">H5+I5</f>
        <v>34820.69</v>
      </c>
      <c r="K5" s="23">
        <v>0.8</v>
      </c>
      <c r="L5" s="12">
        <f>ROUND(J5*K5,2)</f>
        <v>27856.55</v>
      </c>
      <c r="M5" s="21" t="s">
        <v>27</v>
      </c>
      <c r="N5" s="22" t="s">
        <v>23</v>
      </c>
    </row>
    <row r="6" ht="297" customHeight="1" spans="1:14">
      <c r="A6" s="8">
        <v>3</v>
      </c>
      <c r="B6" s="9" t="s">
        <v>28</v>
      </c>
      <c r="C6" s="10" t="s">
        <v>29</v>
      </c>
      <c r="D6" s="9" t="s">
        <v>18</v>
      </c>
      <c r="E6" s="9" t="s">
        <v>26</v>
      </c>
      <c r="F6" s="11" t="s">
        <v>20</v>
      </c>
      <c r="G6" s="12">
        <v>34733.22</v>
      </c>
      <c r="H6" s="12">
        <v>9500</v>
      </c>
      <c r="I6" s="12">
        <v>10844.13</v>
      </c>
      <c r="J6" s="12">
        <f t="shared" si="0"/>
        <v>20344.13</v>
      </c>
      <c r="K6" s="23">
        <v>0.8</v>
      </c>
      <c r="L6" s="12">
        <f t="shared" ref="L6:L15" si="1">ROUND(J6*K6,2)</f>
        <v>16275.3</v>
      </c>
      <c r="M6" s="24" t="s">
        <v>30</v>
      </c>
      <c r="N6" s="22" t="s">
        <v>23</v>
      </c>
    </row>
    <row r="7" s="1" customFormat="1" ht="121" customHeight="1" spans="1:14">
      <c r="A7" s="8">
        <v>4</v>
      </c>
      <c r="B7" s="9" t="s">
        <v>31</v>
      </c>
      <c r="C7" s="10" t="s">
        <v>32</v>
      </c>
      <c r="D7" s="9" t="s">
        <v>18</v>
      </c>
      <c r="E7" s="9" t="s">
        <v>26</v>
      </c>
      <c r="F7" s="11" t="s">
        <v>20</v>
      </c>
      <c r="G7" s="12">
        <v>34000</v>
      </c>
      <c r="H7" s="12">
        <v>27500</v>
      </c>
      <c r="I7" s="12">
        <v>10844.13</v>
      </c>
      <c r="J7" s="12">
        <f t="shared" si="0"/>
        <v>38344.13</v>
      </c>
      <c r="K7" s="23">
        <v>0.8</v>
      </c>
      <c r="L7" s="12">
        <f t="shared" si="1"/>
        <v>30675.3</v>
      </c>
      <c r="M7" s="21" t="s">
        <v>33</v>
      </c>
      <c r="N7" s="22" t="s">
        <v>23</v>
      </c>
    </row>
    <row r="8" ht="122" customHeight="1" spans="1:14">
      <c r="A8" s="8">
        <v>5</v>
      </c>
      <c r="B8" s="9" t="s">
        <v>34</v>
      </c>
      <c r="C8" s="10" t="s">
        <v>35</v>
      </c>
      <c r="D8" s="9" t="s">
        <v>18</v>
      </c>
      <c r="E8" s="9" t="s">
        <v>26</v>
      </c>
      <c r="F8" s="11" t="s">
        <v>20</v>
      </c>
      <c r="G8" s="12">
        <v>34000</v>
      </c>
      <c r="H8" s="12">
        <v>27500</v>
      </c>
      <c r="I8" s="12">
        <v>10844.13</v>
      </c>
      <c r="J8" s="12">
        <f t="shared" si="0"/>
        <v>38344.13</v>
      </c>
      <c r="K8" s="23">
        <v>0.8</v>
      </c>
      <c r="L8" s="12">
        <f t="shared" si="1"/>
        <v>30675.3</v>
      </c>
      <c r="M8" s="21" t="s">
        <v>33</v>
      </c>
      <c r="N8" s="22" t="s">
        <v>23</v>
      </c>
    </row>
    <row r="9" s="1" customFormat="1" ht="123" customHeight="1" spans="1:14">
      <c r="A9" s="8">
        <v>6</v>
      </c>
      <c r="B9" s="9" t="s">
        <v>36</v>
      </c>
      <c r="C9" s="10" t="s">
        <v>37</v>
      </c>
      <c r="D9" s="9" t="s">
        <v>18</v>
      </c>
      <c r="E9" s="9" t="s">
        <v>26</v>
      </c>
      <c r="F9" s="11" t="s">
        <v>20</v>
      </c>
      <c r="G9" s="12">
        <v>28000</v>
      </c>
      <c r="H9" s="12">
        <v>27500</v>
      </c>
      <c r="I9" s="12">
        <v>7320.69</v>
      </c>
      <c r="J9" s="12">
        <f t="shared" si="0"/>
        <v>34820.69</v>
      </c>
      <c r="K9" s="23">
        <v>0.8</v>
      </c>
      <c r="L9" s="12">
        <f t="shared" si="1"/>
        <v>27856.55</v>
      </c>
      <c r="M9" s="21" t="s">
        <v>27</v>
      </c>
      <c r="N9" s="22" t="s">
        <v>23</v>
      </c>
    </row>
    <row r="10" s="1" customFormat="1" ht="126" customHeight="1" spans="1:14">
      <c r="A10" s="8">
        <v>7</v>
      </c>
      <c r="B10" s="9" t="s">
        <v>38</v>
      </c>
      <c r="C10" s="10" t="s">
        <v>39</v>
      </c>
      <c r="D10" s="9" t="s">
        <v>18</v>
      </c>
      <c r="E10" s="9" t="s">
        <v>26</v>
      </c>
      <c r="F10" s="11" t="s">
        <v>20</v>
      </c>
      <c r="G10" s="12">
        <v>34000</v>
      </c>
      <c r="H10" s="12">
        <v>27500</v>
      </c>
      <c r="I10" s="12">
        <v>10844.13</v>
      </c>
      <c r="J10" s="12">
        <f t="shared" si="0"/>
        <v>38344.13</v>
      </c>
      <c r="K10" s="23">
        <v>0.8</v>
      </c>
      <c r="L10" s="12">
        <f t="shared" si="1"/>
        <v>30675.3</v>
      </c>
      <c r="M10" s="21" t="s">
        <v>33</v>
      </c>
      <c r="N10" s="22" t="s">
        <v>23</v>
      </c>
    </row>
    <row r="11" s="1" customFormat="1" ht="123" customHeight="1" spans="1:14">
      <c r="A11" s="8">
        <v>8</v>
      </c>
      <c r="B11" s="9" t="s">
        <v>40</v>
      </c>
      <c r="C11" s="10" t="s">
        <v>41</v>
      </c>
      <c r="D11" s="9" t="s">
        <v>18</v>
      </c>
      <c r="E11" s="9" t="s">
        <v>26</v>
      </c>
      <c r="F11" s="11" t="s">
        <v>20</v>
      </c>
      <c r="G11" s="12">
        <v>56000</v>
      </c>
      <c r="H11" s="12">
        <v>55000</v>
      </c>
      <c r="I11" s="12">
        <v>14641.37</v>
      </c>
      <c r="J11" s="12">
        <f t="shared" ref="J11:J15" si="2">H11+I11</f>
        <v>69641.37</v>
      </c>
      <c r="K11" s="23">
        <v>0.8</v>
      </c>
      <c r="L11" s="12">
        <f t="shared" si="1"/>
        <v>55713.1</v>
      </c>
      <c r="M11" s="21" t="s">
        <v>42</v>
      </c>
      <c r="N11" s="22" t="s">
        <v>23</v>
      </c>
    </row>
    <row r="12" s="1" customFormat="1" ht="123" customHeight="1" spans="1:14">
      <c r="A12" s="8">
        <v>9</v>
      </c>
      <c r="B12" s="9" t="s">
        <v>43</v>
      </c>
      <c r="C12" s="10" t="s">
        <v>44</v>
      </c>
      <c r="D12" s="9" t="s">
        <v>18</v>
      </c>
      <c r="E12" s="9" t="s">
        <v>26</v>
      </c>
      <c r="F12" s="11" t="s">
        <v>20</v>
      </c>
      <c r="G12" s="12">
        <v>34000</v>
      </c>
      <c r="H12" s="12">
        <v>27500</v>
      </c>
      <c r="I12" s="12">
        <v>10844.13</v>
      </c>
      <c r="J12" s="12">
        <f t="shared" si="2"/>
        <v>38344.13</v>
      </c>
      <c r="K12" s="23">
        <v>0.8</v>
      </c>
      <c r="L12" s="12">
        <f t="shared" si="1"/>
        <v>30675.3</v>
      </c>
      <c r="M12" s="21" t="s">
        <v>33</v>
      </c>
      <c r="N12" s="22" t="s">
        <v>23</v>
      </c>
    </row>
    <row r="13" s="1" customFormat="1" ht="129" customHeight="1" spans="1:14">
      <c r="A13" s="8">
        <v>10</v>
      </c>
      <c r="B13" s="9" t="s">
        <v>45</v>
      </c>
      <c r="C13" s="10" t="s">
        <v>46</v>
      </c>
      <c r="D13" s="9" t="s">
        <v>18</v>
      </c>
      <c r="E13" s="9" t="s">
        <v>26</v>
      </c>
      <c r="F13" s="11" t="s">
        <v>20</v>
      </c>
      <c r="G13" s="12">
        <v>41600</v>
      </c>
      <c r="H13" s="12">
        <f>18000+9500+9500</f>
        <v>37000</v>
      </c>
      <c r="I13" s="12">
        <v>14641.37</v>
      </c>
      <c r="J13" s="12">
        <f t="shared" si="2"/>
        <v>51641.37</v>
      </c>
      <c r="K13" s="23">
        <v>0.8</v>
      </c>
      <c r="L13" s="12">
        <f t="shared" si="1"/>
        <v>41313.1</v>
      </c>
      <c r="M13" s="21" t="s">
        <v>42</v>
      </c>
      <c r="N13" s="22" t="s">
        <v>23</v>
      </c>
    </row>
    <row r="14" s="1" customFormat="1" ht="119" customHeight="1" spans="1:14">
      <c r="A14" s="8">
        <v>11</v>
      </c>
      <c r="B14" s="9" t="s">
        <v>47</v>
      </c>
      <c r="C14" s="10" t="s">
        <v>48</v>
      </c>
      <c r="D14" s="9" t="s">
        <v>18</v>
      </c>
      <c r="E14" s="9" t="s">
        <v>26</v>
      </c>
      <c r="F14" s="11" t="s">
        <v>20</v>
      </c>
      <c r="G14" s="12">
        <v>28000</v>
      </c>
      <c r="H14" s="12">
        <v>27500</v>
      </c>
      <c r="I14" s="12">
        <v>7320.69</v>
      </c>
      <c r="J14" s="12">
        <f t="shared" si="2"/>
        <v>34820.69</v>
      </c>
      <c r="K14" s="23">
        <v>0.8</v>
      </c>
      <c r="L14" s="12">
        <f t="shared" si="1"/>
        <v>27856.55</v>
      </c>
      <c r="M14" s="21" t="s">
        <v>27</v>
      </c>
      <c r="N14" s="22" t="s">
        <v>23</v>
      </c>
    </row>
    <row r="15" s="1" customFormat="1" ht="125" customHeight="1" spans="1:14">
      <c r="A15" s="8">
        <v>12</v>
      </c>
      <c r="B15" s="9" t="s">
        <v>49</v>
      </c>
      <c r="C15" s="9" t="s">
        <v>50</v>
      </c>
      <c r="D15" s="9" t="s">
        <v>18</v>
      </c>
      <c r="E15" s="9" t="s">
        <v>26</v>
      </c>
      <c r="F15" s="11" t="s">
        <v>20</v>
      </c>
      <c r="G15" s="12">
        <v>25600</v>
      </c>
      <c r="H15" s="12">
        <v>24500</v>
      </c>
      <c r="I15" s="12">
        <v>7320.69</v>
      </c>
      <c r="J15" s="12">
        <f t="shared" si="2"/>
        <v>31820.69</v>
      </c>
      <c r="K15" s="23">
        <v>0.8</v>
      </c>
      <c r="L15" s="12">
        <f t="shared" si="1"/>
        <v>25456.55</v>
      </c>
      <c r="M15" s="21" t="s">
        <v>27</v>
      </c>
      <c r="N15" s="22" t="s">
        <v>23</v>
      </c>
    </row>
    <row r="16" s="2" customFormat="1" ht="42" customHeight="1" spans="1:14">
      <c r="A16" s="13" t="s">
        <v>51</v>
      </c>
      <c r="B16" s="14"/>
      <c r="C16" s="14"/>
      <c r="D16" s="14"/>
      <c r="E16" s="14"/>
      <c r="F16" s="14"/>
      <c r="G16" s="15">
        <f>SUM(G4:G15)</f>
        <v>445933.22</v>
      </c>
      <c r="H16" s="15"/>
      <c r="I16" s="15"/>
      <c r="J16" s="25">
        <f>SUM(J4:J15)</f>
        <v>507974.4</v>
      </c>
      <c r="K16" s="26"/>
      <c r="L16" s="25">
        <f>SUM(L4:L15)</f>
        <v>406379.5</v>
      </c>
      <c r="M16" s="27"/>
      <c r="N16" s="27"/>
    </row>
  </sheetData>
  <mergeCells count="12">
    <mergeCell ref="A1:N1"/>
    <mergeCell ref="H2:L2"/>
    <mergeCell ref="A16:F16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ageMargins left="0.590277777777778" right="0.156944444444444" top="0.708333333333333" bottom="0.314583333333333" header="0.747916666666667" footer="0.298611111111111"/>
  <pageSetup paperSize="9" scale="62" fitToHeight="0" orientation="landscape" horizontalDpi="600"/>
  <headerFooter/>
  <ignoredErrors>
    <ignoredError sqref="K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Rosario</cp:lastModifiedBy>
  <dcterms:created xsi:type="dcterms:W3CDTF">2021-01-21T01:10:00Z</dcterms:created>
  <dcterms:modified xsi:type="dcterms:W3CDTF">2024-03-21T07:15:35Z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8A3B03A261184A0DA06AB87F9E334716_13</vt:lpwstr>
  </property>
</Properties>
</file>